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yusembekova\Desktop\Зарина\2023\ГОБМП\- 4 КМУ\"/>
    </mc:Choice>
  </mc:AlternateContent>
  <xr:revisionPtr revIDLastSave="0" documentId="13_ncr:1_{3A182528-A399-45D4-B0E6-86C05346AF1F}" xr6:coauthVersionLast="47" xr6:coauthVersionMax="47" xr10:uidLastSave="{00000000-0000-0000-0000-000000000000}"/>
  <bookViews>
    <workbookView xWindow="-120" yWindow="-120" windowWidth="29040" windowHeight="15720" tabRatio="93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41" i="1" l="1"/>
  <c r="AE41" i="1"/>
  <c r="AA41" i="1"/>
  <c r="AG40" i="1"/>
  <c r="AG39" i="1"/>
  <c r="AG34" i="1"/>
  <c r="AG32" i="1"/>
  <c r="AG31" i="1"/>
  <c r="AG30" i="1"/>
  <c r="AE15" i="1"/>
  <c r="AE24" i="1"/>
  <c r="AE7" i="1"/>
  <c r="AC15" i="1"/>
  <c r="AC41" i="1" s="1"/>
  <c r="AA27" i="1"/>
  <c r="AA26" i="1"/>
  <c r="Y31" i="1"/>
  <c r="W12" i="1"/>
  <c r="U39" i="1"/>
  <c r="U40" i="1"/>
  <c r="U38" i="1"/>
  <c r="S12" i="1"/>
  <c r="Q40" i="1"/>
  <c r="Q39" i="1"/>
  <c r="Q31" i="1"/>
  <c r="O40" i="1"/>
  <c r="O39" i="1"/>
  <c r="M40" i="1"/>
  <c r="K39" i="1"/>
  <c r="K40" i="1"/>
  <c r="K38" i="1"/>
  <c r="I40" i="1"/>
  <c r="I39" i="1"/>
  <c r="I38" i="1"/>
  <c r="G40" i="1"/>
  <c r="G39" i="1"/>
  <c r="G36" i="1" l="1"/>
  <c r="G16" i="1"/>
  <c r="G38" i="1" l="1"/>
  <c r="G37" i="1"/>
  <c r="G35" i="1"/>
  <c r="G34" i="1"/>
  <c r="G18" i="1" l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7" i="1"/>
  <c r="G8" i="1"/>
  <c r="G9" i="1"/>
  <c r="G10" i="1"/>
  <c r="G11" i="1"/>
  <c r="G12" i="1"/>
  <c r="G13" i="1"/>
  <c r="G14" i="1"/>
  <c r="G15" i="1"/>
  <c r="G41" i="1" l="1"/>
  <c r="G17" i="1"/>
</calcChain>
</file>

<file path=xl/sharedStrings.xml><?xml version="1.0" encoding="utf-8"?>
<sst xmlns="http://schemas.openxmlformats.org/spreadsheetml/2006/main" count="149" uniqueCount="97">
  <si>
    <t>№ лота</t>
  </si>
  <si>
    <t>Наименование</t>
  </si>
  <si>
    <t>Техническая спецификация</t>
  </si>
  <si>
    <t xml:space="preserve">Ед. изм. </t>
  </si>
  <si>
    <t>Кол-во</t>
  </si>
  <si>
    <t>Цена за ед. (тенге)</t>
  </si>
  <si>
    <t>Сумма (тенге)</t>
  </si>
  <si>
    <t xml:space="preserve">ГОБМП </t>
  </si>
  <si>
    <t>ампула</t>
  </si>
  <si>
    <t>Пентоксифиллин</t>
  </si>
  <si>
    <t>раствор для инъекций, 2%, 5 мл №5</t>
  </si>
  <si>
    <t>Фамотидин</t>
  </si>
  <si>
    <t>раствор для инъекций 20 мг</t>
  </si>
  <si>
    <t>флакон</t>
  </si>
  <si>
    <t>Фенилэфрин</t>
  </si>
  <si>
    <t>раствор для инъекций 1%-1мл</t>
  </si>
  <si>
    <t>Сульфаметоксазол и Триметоприм</t>
  </si>
  <si>
    <t>концентрат для приготовления раствора для инфузий (80мг+16мг)/мл № 10</t>
  </si>
  <si>
    <t>Тиамин</t>
  </si>
  <si>
    <t>раствор для инъекций 5 % 1 мл</t>
  </si>
  <si>
    <t>Норэпинефрин</t>
  </si>
  <si>
    <t>концентрат для приготовления раствора для инфузий 4мг/4 мл</t>
  </si>
  <si>
    <t>Глюкоза 10 % 500мл</t>
  </si>
  <si>
    <t>раствор</t>
  </si>
  <si>
    <t>Электролиты (Стерофундин )</t>
  </si>
  <si>
    <t>раствор для инфузий, 1000 мл</t>
  </si>
  <si>
    <t>Повидон-Йод 10%-1000мл</t>
  </si>
  <si>
    <t>Итого ЛС</t>
  </si>
  <si>
    <t>рулон</t>
  </si>
  <si>
    <t>Дренажные шунт без возвратной проволоки TPL 04.03.12 SF к аппарату Audio Technologies</t>
  </si>
  <si>
    <t>Дренажные шунт без возвратной проволоки TPL 04.02.1 0SF  к аппарату Audio Technologies</t>
  </si>
  <si>
    <t>изделие медицинского назначения однократного однократного применения, используется в отоларингологии, стерильный 1,00 мм</t>
  </si>
  <si>
    <t xml:space="preserve">Перчатки хирургические 3 слойные текстурированные стерильные толщина стенок 0,4мм </t>
  </si>
  <si>
    <t>перчатки синтетические хирургические неопудренные неопреновые стерильные Размер S</t>
  </si>
  <si>
    <t>пара</t>
  </si>
  <si>
    <t>перчатки синтетические хирургические неопудренные неопреновые стерильные Размер М</t>
  </si>
  <si>
    <t>перчатки синтетические хирургические неопудренные неопреновые стерильные Размер L</t>
  </si>
  <si>
    <t>Термосумка с жестким каркасом</t>
  </si>
  <si>
    <t>объем 36л, глубина 30 см, ширина 40,высота 30см. Термозоляционная прослойка пенополиуретан. Материал полиестер</t>
  </si>
  <si>
    <t>Шампунь противопедикулезный</t>
  </si>
  <si>
    <t>средство противопедикулецидное. Предназначено для уничтожения головных вшей и их личинок у взрослых и детей от 3-х лет. Флакон 200 мл</t>
  </si>
  <si>
    <t>Емкость (контейнер) для сбора острого инструментария и мед.отходов</t>
  </si>
  <si>
    <t>влагостойкие пластиковые контейнер, имеет дополнительную плотно закрывающуюся крышку красного цвета, предотвращающую аэрозольную контаминацию окружающей среды, что гарантирует полную герметичность при транспортировке. Бесконтактное снятие иглы со шприца или лезвия со скальпеля - осуществляется за счет специального рельефного отверстия в крышке выполняющей роль иглосъемника. Емкость 10 литров</t>
  </si>
  <si>
    <t>Индикатор химический одноразовый для контроля процесса плазменной стерилизаци 4 класс для плазменного стерилизатора DGM</t>
  </si>
  <si>
    <t>Многоразовые электроды на конечности для снятия электрокардиограммы</t>
  </si>
  <si>
    <t>комплект</t>
  </si>
  <si>
    <t>Игла для пункции и дренирования гайморовой пазухи</t>
  </si>
  <si>
    <t>Одноразовый бритвенный станок</t>
  </si>
  <si>
    <t>изготовлен из высококачественной нержавеющей стали</t>
  </si>
  <si>
    <t xml:space="preserve">Термометры комнатные </t>
  </si>
  <si>
    <t>Zebra Этикетки-браслеты Z-Band Fun White для GK/S4M расходный материал (10012712-2)</t>
  </si>
  <si>
    <t xml:space="preserve">этикетки-браслеты Z-Band Fun White для GK/S4M 25,4 мм х279,4 мм (200 шт./рул) </t>
  </si>
  <si>
    <t xml:space="preserve">IsoPrer (Изопреп), 10 л. </t>
  </si>
  <si>
    <t>литр</t>
  </si>
  <si>
    <t>штук</t>
  </si>
  <si>
    <t xml:space="preserve">раствор для гистологической обработки тканей (обезвоживание и просветление) на основе изопропанола с буфером. Состав: - Абсолютизированный изопропанол (концентрации не ниже 99,97%) - Тритон Х15 (октилфеноксиполиэтоксиэтанол) Фасовка – 1, 5, 10 литровые канистры. Применение: Полностью готов к применению. IsoPrep применяется для обезвоживания ткани на этапе гистологической проводки. </t>
  </si>
  <si>
    <t>длина клеммы - 140-145 мм. Покрытие - Ag/AgCl (хлорсеребренные). Соединение с кабелем пациента - универсальное: и под штекер 3-4 мм, и под кнопку. Комплект состоит из 4 разноцветных конечностных электродов (клеммы) с винтом и зажимом. Конструкция электродов позволяет использовать их с различными типами электрокардиографов. Могут применяться при дефибрилляции</t>
  </si>
  <si>
    <t>раствор для наружного применения</t>
  </si>
  <si>
    <t>для проведения процедуры прокалывания гайморовой пазухи, многоразовая игла Куликовского</t>
  </si>
  <si>
    <t>изделие медицинского назначения однократного применения, используется в отоларингологии, стерильный 1,25 мм</t>
  </si>
  <si>
    <t>предназначен для контроля эффективности плазменной стерилизации изделий медицинского назначения        200 индикаторов в упаковке (желтый после стерилизации)</t>
  </si>
  <si>
    <t>предназначен для контроля эффективности плазменной стерилизации изделий медицинского назначения в упаковке - 20 шт</t>
  </si>
  <si>
    <t>Индикатор биологические для контроля процесса плазменной стерилизации марки "DGM Steriguard" для плазменного стерилизатора DGM</t>
  </si>
  <si>
    <t>шт</t>
  </si>
  <si>
    <t>Катетер  гемодиализный полиуретановый рентгеноконтрастный 2-х просветный с инъекционными колпачками в комплекте с принадлежностями для установки. Размеры: 11,5 Fr x 20 cm или 12 Fr x 20 cm</t>
  </si>
  <si>
    <t>Для стандартных инфузионных растворов и малорастворимых внутривенных растворов, а также цитостатических растворов.</t>
  </si>
  <si>
    <t>Трехходовой кран</t>
  </si>
  <si>
    <t>Бупивакаин</t>
  </si>
  <si>
    <t>раствор для инъекций 5мг/мл 10 мл</t>
  </si>
  <si>
    <t>Диализатор Diacap Pro высокопоточный High Flux</t>
  </si>
  <si>
    <t>Diacap Pro – это полые волокнистые диализаторы с полисульфоновой мембраной. Эффективная площадь поверхности мембран: 16L / 16H = 1,6м2; 19L / 19H = 1,9м2. Объем заполнения кровью: 100 мл; 120 мл. Максимальное трансмембранное давление (физическое ограничение): 600 мм рт.ст. Рекомендуемая скорость потока крови: 200-500 мл/мин. Максимальный поток диализата: 800 мл/мин. Скорость потока диализата: 500 мл/мин. Материал мембраны: альфа-полисульфон Pro. Стерилизация: гаммаизлучением (безкислородная).</t>
  </si>
  <si>
    <t>Наборы магистралей для гемофильтрации и гемодиализа для аппарата Diapact CRRT</t>
  </si>
  <si>
    <t>Предназначены для проведения гемодиализа, гемодиафильтрации и гемофильтрации. Цветовая кодировка компонентов, On/Off-зажимы, инъекционные порты не содержат латекса. Стерилизация: гамма или этиленоксид. Продукция сертифицирована в соответствии с: DIN EN ISO 13485:2007; DIN EN ISO 9001:2008; Приложением II, раздел 3 Директивы 93/42/ЕЭС для Медицинских Изделий - № сертификата G1 10 05 66097 031 Класс защиты: 2а. Срок годности 3 года. Хранить в сухом чистом помещении при t 0 - +30°С</t>
  </si>
  <si>
    <t>Эндотрахеальная трубка с манжетой №7,5</t>
  </si>
  <si>
    <t>Эндотрахеальная трубка с манжетой №8,0</t>
  </si>
  <si>
    <t>для измерения температуры в помещении (сертификат о соответствия продукции)</t>
  </si>
  <si>
    <t xml:space="preserve">Катетер гемодиализный 2 просветный высокопоточный </t>
  </si>
  <si>
    <t xml:space="preserve">Системы для внутривенных инфузий( Infusomat Space Line)для насосов Би Браун </t>
  </si>
  <si>
    <t xml:space="preserve">Цена </t>
  </si>
  <si>
    <t>Сумма</t>
  </si>
  <si>
    <t>ТОО "Гелика"</t>
  </si>
  <si>
    <t>ТОО «Атлант Компани»</t>
  </si>
  <si>
    <t>ТОО «Pharm Orit»</t>
  </si>
  <si>
    <t>ТОО "Альянс"</t>
  </si>
  <si>
    <t>ТОО «FARM ALLIANCE»</t>
  </si>
  <si>
    <t>ТОО "ИНТЕРФАРМСЕРВИС"</t>
  </si>
  <si>
    <t>ТОО «Ренисан»</t>
  </si>
  <si>
    <t>ТОО «Ванга М»</t>
  </si>
  <si>
    <t>ТОО «GALAXY INTERNATIONAL (ГАЛАКСИ ИНТЕРНЭШНЛ)»</t>
  </si>
  <si>
    <t>– ТОО «SteriMed» (Стеримед)</t>
  </si>
  <si>
    <t>ТОО «Султан»</t>
  </si>
  <si>
    <t>ТОО «Medical Servis» (Медикал Сервис)</t>
  </si>
  <si>
    <t>ТОО «КФК МЕДСЕРВИС ПЛЮС» в г. Караганда</t>
  </si>
  <si>
    <t>Итого</t>
  </si>
  <si>
    <t>изготовлена из прозрачного нетоксичного термопластичного поливинилхлорида. Не содержит фтолатов. Прозрачность материала позволяет определить блокировку при отсутствии запотевания. Цилиндрическая форма манжеты. Трубка эндотрахеальная упакована в бумажно-териленовый пакет. Трубка эндотрахеальная однократного применения</t>
  </si>
  <si>
    <t>предназначен для соединения инфузионной/трансфузионной линии (магистрали) и постоянного устройства, находящегося в вене с целью контроля введения растворов и препаратов при дополнительных вливаниях. При помощи краника можно изменять направление потока или останавливать инфузию</t>
  </si>
  <si>
    <t>Приложение №1 к протоколу итогов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</si>
</sst>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₸&quot;_-;\-* #,##0.00\ &quot;₸&quot;_-;_-* &quot;-&quot;??\ &quot;₸&quot;_-;_-@_-"/>
    <numFmt numFmtId="43" formatCode="_-* #,##0.00_-;\-* #,##0.00_-;_-* &quot;-&quot;??_-;_-@_-"/>
    <numFmt numFmtId="164" formatCode="#,##0.00_ ;\-#,##0.00\ "/>
    <numFmt numFmtId="165" formatCode="_-* #,##0.00\ _₸_-;\-* #,##0.00\ _₸_-;_-* &quot;-&quot;??\ _₸_-;_-@_-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1011B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50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4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3" fontId="4" fillId="0" borderId="1" xfId="2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3" fontId="4" fillId="0" borderId="1" xfId="2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4" fontId="4" fillId="0" borderId="1" xfId="2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3" fontId="4" fillId="0" borderId="1" xfId="3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43" fontId="3" fillId="0" borderId="1" xfId="2" applyFont="1" applyFill="1" applyBorder="1" applyAlignment="1">
      <alignment horizontal="center" vertical="center"/>
    </xf>
    <xf numFmtId="165" fontId="4" fillId="0" borderId="0" xfId="0" applyNumberFormat="1" applyFont="1" applyFill="1" applyAlignment="1">
      <alignment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5">
    <cellStyle name="Денежный" xfId="3" builtinId="4"/>
    <cellStyle name="Обычный" xfId="0" builtinId="0"/>
    <cellStyle name="Обычный 3" xfId="1" xr:uid="{00000000-0005-0000-0000-000002000000}"/>
    <cellStyle name="Финансовый" xfId="2" builtinId="3"/>
    <cellStyle name="Финансовый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43"/>
  <sheetViews>
    <sheetView tabSelected="1" zoomScale="70" zoomScaleNormal="70" workbookViewId="0">
      <pane ySplit="6" topLeftCell="A7" activePane="bottomLeft" state="frozen"/>
      <selection pane="bottomLeft" activeCell="D9" sqref="D9"/>
    </sheetView>
  </sheetViews>
  <sheetFormatPr defaultRowHeight="12.75" x14ac:dyDescent="0.25"/>
  <cols>
    <col min="1" max="1" width="9.140625" style="6"/>
    <col min="2" max="2" width="46.42578125" style="2" customWidth="1"/>
    <col min="3" max="3" width="56.42578125" style="2" customWidth="1"/>
    <col min="4" max="5" width="9.140625" style="2" customWidth="1"/>
    <col min="6" max="6" width="14.85546875" style="2" customWidth="1"/>
    <col min="7" max="7" width="15.5703125" style="2" customWidth="1"/>
    <col min="8" max="8" width="11.42578125" style="2" customWidth="1"/>
    <col min="9" max="9" width="12.28515625" style="2" customWidth="1"/>
    <col min="10" max="10" width="11" style="2" customWidth="1"/>
    <col min="11" max="11" width="11.5703125" style="2" customWidth="1"/>
    <col min="12" max="12" width="9.140625" style="2"/>
    <col min="13" max="13" width="10.7109375" style="2" customWidth="1"/>
    <col min="14" max="14" width="9.140625" style="2"/>
    <col min="15" max="15" width="12" style="2" customWidth="1"/>
    <col min="16" max="16" width="9.140625" style="2"/>
    <col min="17" max="17" width="11.5703125" style="2" customWidth="1"/>
    <col min="18" max="18" width="10.5703125" style="2" customWidth="1"/>
    <col min="19" max="19" width="13" style="2" customWidth="1"/>
    <col min="20" max="20" width="9.140625" style="2"/>
    <col min="21" max="21" width="11.42578125" style="2" customWidth="1"/>
    <col min="22" max="22" width="9.140625" style="2"/>
    <col min="23" max="23" width="11.5703125" style="2" customWidth="1"/>
    <col min="24" max="26" width="9.140625" style="2"/>
    <col min="27" max="27" width="11.5703125" style="2" customWidth="1"/>
    <col min="28" max="28" width="9.140625" style="2"/>
    <col min="29" max="29" width="12" style="2" customWidth="1"/>
    <col min="30" max="30" width="9.140625" style="2"/>
    <col min="31" max="31" width="12.140625" style="2" customWidth="1"/>
    <col min="32" max="32" width="9.140625" style="2"/>
    <col min="33" max="33" width="12.5703125" style="2" customWidth="1"/>
    <col min="34" max="16384" width="9.140625" style="2"/>
  </cols>
  <sheetData>
    <row r="1" spans="1:33" ht="28.5" customHeight="1" x14ac:dyDescent="0.25">
      <c r="A1" s="47" t="s">
        <v>96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</row>
    <row r="2" spans="1:33" x14ac:dyDescent="0.25">
      <c r="A2" s="2"/>
      <c r="B2" s="3"/>
      <c r="C2" s="4"/>
      <c r="E2" s="5"/>
      <c r="F2" s="6"/>
      <c r="G2" s="5"/>
    </row>
    <row r="3" spans="1:33" ht="21" customHeight="1" x14ac:dyDescent="0.25">
      <c r="A3" s="48" t="s">
        <v>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</row>
    <row r="4" spans="1:33" x14ac:dyDescent="0.25">
      <c r="A4" s="7"/>
      <c r="B4" s="8"/>
      <c r="C4" s="21"/>
      <c r="D4" s="21"/>
      <c r="E4" s="21"/>
      <c r="F4" s="21"/>
      <c r="G4" s="9"/>
    </row>
    <row r="5" spans="1:33" ht="72.75" customHeight="1" x14ac:dyDescent="0.25">
      <c r="A5" s="42" t="s">
        <v>0</v>
      </c>
      <c r="B5" s="43" t="s">
        <v>1</v>
      </c>
      <c r="C5" s="42" t="s">
        <v>2</v>
      </c>
      <c r="D5" s="44" t="s">
        <v>3</v>
      </c>
      <c r="E5" s="45" t="s">
        <v>4</v>
      </c>
      <c r="F5" s="46" t="s">
        <v>5</v>
      </c>
      <c r="G5" s="41" t="s">
        <v>6</v>
      </c>
      <c r="H5" s="49" t="s">
        <v>80</v>
      </c>
      <c r="I5" s="49"/>
      <c r="J5" s="46" t="s">
        <v>81</v>
      </c>
      <c r="K5" s="46"/>
      <c r="L5" s="46" t="s">
        <v>82</v>
      </c>
      <c r="M5" s="46"/>
      <c r="N5" s="46" t="s">
        <v>83</v>
      </c>
      <c r="O5" s="46"/>
      <c r="P5" s="46" t="s">
        <v>84</v>
      </c>
      <c r="Q5" s="46"/>
      <c r="R5" s="46" t="s">
        <v>85</v>
      </c>
      <c r="S5" s="46"/>
      <c r="T5" s="46" t="s">
        <v>86</v>
      </c>
      <c r="U5" s="46"/>
      <c r="V5" s="46" t="s">
        <v>88</v>
      </c>
      <c r="W5" s="46"/>
      <c r="X5" s="46" t="s">
        <v>87</v>
      </c>
      <c r="Y5" s="46"/>
      <c r="Z5" s="46" t="s">
        <v>89</v>
      </c>
      <c r="AA5" s="46"/>
      <c r="AB5" s="46" t="s">
        <v>90</v>
      </c>
      <c r="AC5" s="46"/>
      <c r="AD5" s="46" t="s">
        <v>92</v>
      </c>
      <c r="AE5" s="46"/>
      <c r="AF5" s="46" t="s">
        <v>91</v>
      </c>
      <c r="AG5" s="46"/>
    </row>
    <row r="6" spans="1:33" s="3" customFormat="1" ht="29.25" customHeight="1" x14ac:dyDescent="0.25">
      <c r="A6" s="42"/>
      <c r="B6" s="43"/>
      <c r="C6" s="42"/>
      <c r="D6" s="44"/>
      <c r="E6" s="45"/>
      <c r="F6" s="46"/>
      <c r="G6" s="41"/>
      <c r="H6" s="22" t="s">
        <v>78</v>
      </c>
      <c r="I6" s="22" t="s">
        <v>79</v>
      </c>
      <c r="J6" s="22" t="s">
        <v>78</v>
      </c>
      <c r="K6" s="22" t="s">
        <v>79</v>
      </c>
      <c r="L6" s="22" t="s">
        <v>78</v>
      </c>
      <c r="M6" s="22" t="s">
        <v>79</v>
      </c>
      <c r="N6" s="22" t="s">
        <v>78</v>
      </c>
      <c r="O6" s="22" t="s">
        <v>79</v>
      </c>
      <c r="P6" s="22" t="s">
        <v>78</v>
      </c>
      <c r="Q6" s="22" t="s">
        <v>79</v>
      </c>
      <c r="R6" s="22" t="s">
        <v>78</v>
      </c>
      <c r="S6" s="22" t="s">
        <v>79</v>
      </c>
      <c r="T6" s="22" t="s">
        <v>78</v>
      </c>
      <c r="U6" s="22" t="s">
        <v>79</v>
      </c>
      <c r="V6" s="22" t="s">
        <v>78</v>
      </c>
      <c r="W6" s="22" t="s">
        <v>79</v>
      </c>
      <c r="X6" s="22" t="s">
        <v>78</v>
      </c>
      <c r="Y6" s="22" t="s">
        <v>79</v>
      </c>
      <c r="Z6" s="22" t="s">
        <v>78</v>
      </c>
      <c r="AA6" s="22" t="s">
        <v>79</v>
      </c>
      <c r="AB6" s="22" t="s">
        <v>78</v>
      </c>
      <c r="AC6" s="22" t="s">
        <v>79</v>
      </c>
      <c r="AD6" s="22" t="s">
        <v>78</v>
      </c>
      <c r="AE6" s="22" t="s">
        <v>79</v>
      </c>
      <c r="AF6" s="22" t="s">
        <v>78</v>
      </c>
      <c r="AG6" s="22" t="s">
        <v>79</v>
      </c>
    </row>
    <row r="7" spans="1:33" ht="30" customHeight="1" x14ac:dyDescent="0.25">
      <c r="A7" s="1">
        <v>1</v>
      </c>
      <c r="B7" s="18" t="s">
        <v>9</v>
      </c>
      <c r="C7" s="19" t="s">
        <v>10</v>
      </c>
      <c r="D7" s="20" t="s">
        <v>8</v>
      </c>
      <c r="E7" s="27">
        <v>1500</v>
      </c>
      <c r="F7" s="28">
        <v>51.46</v>
      </c>
      <c r="G7" s="29">
        <f t="shared" ref="G7:G16" si="0">E7*F7</f>
        <v>77190</v>
      </c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1">
        <v>51.4</v>
      </c>
      <c r="AE7" s="31">
        <f>AD7*E7</f>
        <v>77100</v>
      </c>
      <c r="AF7" s="30"/>
      <c r="AG7" s="30"/>
    </row>
    <row r="8" spans="1:33" ht="29.25" customHeight="1" x14ac:dyDescent="0.25">
      <c r="A8" s="1">
        <v>2</v>
      </c>
      <c r="B8" s="18" t="s">
        <v>11</v>
      </c>
      <c r="C8" s="19" t="s">
        <v>12</v>
      </c>
      <c r="D8" s="20" t="s">
        <v>13</v>
      </c>
      <c r="E8" s="27">
        <v>2000</v>
      </c>
      <c r="F8" s="28">
        <v>355.46</v>
      </c>
      <c r="G8" s="29">
        <f t="shared" si="0"/>
        <v>710920</v>
      </c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</row>
    <row r="9" spans="1:33" ht="25.5" customHeight="1" x14ac:dyDescent="0.25">
      <c r="A9" s="1">
        <v>3</v>
      </c>
      <c r="B9" s="18" t="s">
        <v>14</v>
      </c>
      <c r="C9" s="19" t="s">
        <v>15</v>
      </c>
      <c r="D9" s="20" t="s">
        <v>8</v>
      </c>
      <c r="E9" s="27">
        <v>300</v>
      </c>
      <c r="F9" s="28">
        <v>38.47</v>
      </c>
      <c r="G9" s="29">
        <f t="shared" si="0"/>
        <v>11541</v>
      </c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</row>
    <row r="10" spans="1:33" ht="28.5" customHeight="1" x14ac:dyDescent="0.25">
      <c r="A10" s="1">
        <v>4</v>
      </c>
      <c r="B10" s="18" t="s">
        <v>16</v>
      </c>
      <c r="C10" s="19" t="s">
        <v>17</v>
      </c>
      <c r="D10" s="20" t="s">
        <v>8</v>
      </c>
      <c r="E10" s="27">
        <v>200</v>
      </c>
      <c r="F10" s="28">
        <v>577.20000000000005</v>
      </c>
      <c r="G10" s="29">
        <f t="shared" si="0"/>
        <v>115440.00000000001</v>
      </c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</row>
    <row r="11" spans="1:33" ht="30.75" customHeight="1" x14ac:dyDescent="0.25">
      <c r="A11" s="1">
        <v>5</v>
      </c>
      <c r="B11" s="18" t="s">
        <v>18</v>
      </c>
      <c r="C11" s="19" t="s">
        <v>19</v>
      </c>
      <c r="D11" s="20" t="s">
        <v>8</v>
      </c>
      <c r="E11" s="27">
        <v>2000</v>
      </c>
      <c r="F11" s="28">
        <v>10.98</v>
      </c>
      <c r="G11" s="29">
        <f t="shared" si="0"/>
        <v>21960</v>
      </c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</row>
    <row r="12" spans="1:33" ht="25.5" customHeight="1" x14ac:dyDescent="0.25">
      <c r="A12" s="1">
        <v>6</v>
      </c>
      <c r="B12" s="18" t="s">
        <v>20</v>
      </c>
      <c r="C12" s="19" t="s">
        <v>21</v>
      </c>
      <c r="D12" s="20" t="s">
        <v>8</v>
      </c>
      <c r="E12" s="27">
        <v>100</v>
      </c>
      <c r="F12" s="28">
        <v>1500</v>
      </c>
      <c r="G12" s="29">
        <f t="shared" si="0"/>
        <v>150000</v>
      </c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1">
        <v>1390</v>
      </c>
      <c r="S12" s="31">
        <f>R12*E12</f>
        <v>139000</v>
      </c>
      <c r="T12" s="30"/>
      <c r="U12" s="30"/>
      <c r="V12" s="30">
        <v>1450</v>
      </c>
      <c r="W12" s="30">
        <f>V12*E12</f>
        <v>145000</v>
      </c>
      <c r="X12" s="30"/>
      <c r="Y12" s="30"/>
      <c r="Z12" s="30"/>
      <c r="AA12" s="30"/>
      <c r="AB12" s="30"/>
      <c r="AC12" s="30"/>
      <c r="AD12" s="30"/>
      <c r="AE12" s="30"/>
      <c r="AF12" s="30"/>
      <c r="AG12" s="30"/>
    </row>
    <row r="13" spans="1:33" ht="30.75" customHeight="1" x14ac:dyDescent="0.25">
      <c r="A13" s="1">
        <v>7</v>
      </c>
      <c r="B13" s="18" t="s">
        <v>22</v>
      </c>
      <c r="C13" s="19" t="s">
        <v>23</v>
      </c>
      <c r="D13" s="20" t="s">
        <v>13</v>
      </c>
      <c r="E13" s="27">
        <v>100</v>
      </c>
      <c r="F13" s="28">
        <v>466.71</v>
      </c>
      <c r="G13" s="29">
        <f t="shared" si="0"/>
        <v>46671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</row>
    <row r="14" spans="1:33" ht="25.5" customHeight="1" x14ac:dyDescent="0.25">
      <c r="A14" s="1">
        <v>8</v>
      </c>
      <c r="B14" s="18" t="s">
        <v>24</v>
      </c>
      <c r="C14" s="19" t="s">
        <v>25</v>
      </c>
      <c r="D14" s="20" t="s">
        <v>13</v>
      </c>
      <c r="E14" s="27">
        <v>20</v>
      </c>
      <c r="F14" s="28">
        <v>990.3</v>
      </c>
      <c r="G14" s="29">
        <f t="shared" si="0"/>
        <v>19806</v>
      </c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</row>
    <row r="15" spans="1:33" ht="23.25" customHeight="1" x14ac:dyDescent="0.25">
      <c r="A15" s="1">
        <v>9</v>
      </c>
      <c r="B15" s="10" t="s">
        <v>26</v>
      </c>
      <c r="C15" s="11" t="s">
        <v>57</v>
      </c>
      <c r="D15" s="20" t="s">
        <v>13</v>
      </c>
      <c r="E15" s="27">
        <v>100</v>
      </c>
      <c r="F15" s="12">
        <v>3905</v>
      </c>
      <c r="G15" s="29">
        <f t="shared" si="0"/>
        <v>390500</v>
      </c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1">
        <v>2970</v>
      </c>
      <c r="AC15" s="31">
        <f>AB15*E15</f>
        <v>297000</v>
      </c>
      <c r="AD15" s="30">
        <v>3900</v>
      </c>
      <c r="AE15" s="30">
        <f>AD15*E15</f>
        <v>390000</v>
      </c>
      <c r="AF15" s="30"/>
      <c r="AG15" s="30"/>
    </row>
    <row r="16" spans="1:33" ht="23.25" customHeight="1" x14ac:dyDescent="0.25">
      <c r="A16" s="1">
        <v>10</v>
      </c>
      <c r="B16" s="18" t="s">
        <v>67</v>
      </c>
      <c r="C16" s="19" t="s">
        <v>68</v>
      </c>
      <c r="D16" s="20" t="s">
        <v>8</v>
      </c>
      <c r="E16" s="27">
        <v>200</v>
      </c>
      <c r="F16" s="12">
        <v>598.1</v>
      </c>
      <c r="G16" s="29">
        <f t="shared" si="0"/>
        <v>119620</v>
      </c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</row>
    <row r="17" spans="1:33" ht="22.5" customHeight="1" x14ac:dyDescent="0.25">
      <c r="A17" s="24"/>
      <c r="B17" s="15" t="s">
        <v>27</v>
      </c>
      <c r="C17" s="13"/>
      <c r="D17" s="25"/>
      <c r="E17" s="26"/>
      <c r="F17" s="25"/>
      <c r="G17" s="23">
        <f>SUM(G7:G16)</f>
        <v>1663648</v>
      </c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</row>
    <row r="18" spans="1:33" ht="61.5" customHeight="1" x14ac:dyDescent="0.25">
      <c r="A18" s="17">
        <v>1</v>
      </c>
      <c r="B18" s="32" t="s">
        <v>29</v>
      </c>
      <c r="C18" s="11" t="s">
        <v>59</v>
      </c>
      <c r="D18" s="14" t="s">
        <v>54</v>
      </c>
      <c r="E18" s="16">
        <v>10</v>
      </c>
      <c r="F18" s="12">
        <v>15000</v>
      </c>
      <c r="G18" s="33">
        <f t="shared" ref="G18:G34" si="1">E18*F18</f>
        <v>150000</v>
      </c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</row>
    <row r="19" spans="1:33" ht="58.5" customHeight="1" x14ac:dyDescent="0.25">
      <c r="A19" s="17">
        <v>2</v>
      </c>
      <c r="B19" s="32" t="s">
        <v>30</v>
      </c>
      <c r="C19" s="11" t="s">
        <v>31</v>
      </c>
      <c r="D19" s="14" t="s">
        <v>54</v>
      </c>
      <c r="E19" s="16">
        <v>10</v>
      </c>
      <c r="F19" s="12">
        <v>15000</v>
      </c>
      <c r="G19" s="33">
        <f t="shared" si="1"/>
        <v>150000</v>
      </c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</row>
    <row r="20" spans="1:33" ht="60" customHeight="1" x14ac:dyDescent="0.25">
      <c r="A20" s="17">
        <v>3</v>
      </c>
      <c r="B20" s="32" t="s">
        <v>32</v>
      </c>
      <c r="C20" s="11" t="s">
        <v>33</v>
      </c>
      <c r="D20" s="14" t="s">
        <v>34</v>
      </c>
      <c r="E20" s="16">
        <v>50</v>
      </c>
      <c r="F20" s="12">
        <v>266</v>
      </c>
      <c r="G20" s="33">
        <f t="shared" si="1"/>
        <v>13300</v>
      </c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</row>
    <row r="21" spans="1:33" ht="60.75" customHeight="1" x14ac:dyDescent="0.25">
      <c r="A21" s="17">
        <v>4</v>
      </c>
      <c r="B21" s="32" t="s">
        <v>32</v>
      </c>
      <c r="C21" s="11" t="s">
        <v>35</v>
      </c>
      <c r="D21" s="14" t="s">
        <v>34</v>
      </c>
      <c r="E21" s="16">
        <v>50</v>
      </c>
      <c r="F21" s="12">
        <v>266</v>
      </c>
      <c r="G21" s="33">
        <f t="shared" si="1"/>
        <v>13300</v>
      </c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</row>
    <row r="22" spans="1:33" ht="66.75" customHeight="1" x14ac:dyDescent="0.25">
      <c r="A22" s="17">
        <v>5</v>
      </c>
      <c r="B22" s="32" t="s">
        <v>32</v>
      </c>
      <c r="C22" s="11" t="s">
        <v>36</v>
      </c>
      <c r="D22" s="14" t="s">
        <v>34</v>
      </c>
      <c r="E22" s="16">
        <v>50</v>
      </c>
      <c r="F22" s="12">
        <v>266</v>
      </c>
      <c r="G22" s="33">
        <f t="shared" si="1"/>
        <v>13300</v>
      </c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</row>
    <row r="23" spans="1:33" ht="67.5" customHeight="1" x14ac:dyDescent="0.25">
      <c r="A23" s="17">
        <v>6</v>
      </c>
      <c r="B23" s="32" t="s">
        <v>37</v>
      </c>
      <c r="C23" s="11" t="s">
        <v>38</v>
      </c>
      <c r="D23" s="14" t="s">
        <v>54</v>
      </c>
      <c r="E23" s="16">
        <v>1</v>
      </c>
      <c r="F23" s="12">
        <v>72900</v>
      </c>
      <c r="G23" s="33">
        <f t="shared" si="1"/>
        <v>72900</v>
      </c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</row>
    <row r="24" spans="1:33" ht="70.5" customHeight="1" x14ac:dyDescent="0.25">
      <c r="A24" s="17">
        <v>7</v>
      </c>
      <c r="B24" s="32" t="s">
        <v>39</v>
      </c>
      <c r="C24" s="11" t="s">
        <v>40</v>
      </c>
      <c r="D24" s="14" t="s">
        <v>13</v>
      </c>
      <c r="E24" s="16">
        <v>3</v>
      </c>
      <c r="F24" s="12">
        <v>5000</v>
      </c>
      <c r="G24" s="33">
        <f t="shared" si="1"/>
        <v>15000</v>
      </c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1">
        <v>4950</v>
      </c>
      <c r="AE24" s="31">
        <f>AD24*E24</f>
        <v>14850</v>
      </c>
      <c r="AF24" s="30"/>
      <c r="AG24" s="30"/>
    </row>
    <row r="25" spans="1:33" ht="116.25" customHeight="1" x14ac:dyDescent="0.25">
      <c r="A25" s="17">
        <v>8</v>
      </c>
      <c r="B25" s="32" t="s">
        <v>41</v>
      </c>
      <c r="C25" s="11" t="s">
        <v>42</v>
      </c>
      <c r="D25" s="14" t="s">
        <v>54</v>
      </c>
      <c r="E25" s="16">
        <v>100</v>
      </c>
      <c r="F25" s="12">
        <v>650</v>
      </c>
      <c r="G25" s="33">
        <f t="shared" si="1"/>
        <v>65000</v>
      </c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</row>
    <row r="26" spans="1:33" ht="63" customHeight="1" x14ac:dyDescent="0.25">
      <c r="A26" s="17">
        <v>9</v>
      </c>
      <c r="B26" s="10" t="s">
        <v>62</v>
      </c>
      <c r="C26" s="11" t="s">
        <v>61</v>
      </c>
      <c r="D26" s="14" t="s">
        <v>54</v>
      </c>
      <c r="E26" s="16">
        <v>20</v>
      </c>
      <c r="F26" s="12">
        <v>4200</v>
      </c>
      <c r="G26" s="33">
        <f t="shared" si="1"/>
        <v>84000</v>
      </c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1">
        <v>3900</v>
      </c>
      <c r="AA26" s="31">
        <f>Z26*E26</f>
        <v>78000</v>
      </c>
      <c r="AB26" s="30"/>
      <c r="AC26" s="30"/>
      <c r="AD26" s="30"/>
      <c r="AE26" s="30"/>
      <c r="AF26" s="30"/>
      <c r="AG26" s="30"/>
    </row>
    <row r="27" spans="1:33" ht="63.75" customHeight="1" x14ac:dyDescent="0.25">
      <c r="A27" s="17">
        <v>10</v>
      </c>
      <c r="B27" s="10" t="s">
        <v>43</v>
      </c>
      <c r="C27" s="11" t="s">
        <v>60</v>
      </c>
      <c r="D27" s="14" t="s">
        <v>54</v>
      </c>
      <c r="E27" s="16">
        <v>2000</v>
      </c>
      <c r="F27" s="12">
        <v>110</v>
      </c>
      <c r="G27" s="33">
        <f t="shared" si="1"/>
        <v>220000</v>
      </c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1">
        <v>99</v>
      </c>
      <c r="AA27" s="31">
        <f>Z27*E27</f>
        <v>198000</v>
      </c>
      <c r="AB27" s="30"/>
      <c r="AC27" s="30"/>
      <c r="AD27" s="30"/>
      <c r="AE27" s="30"/>
      <c r="AF27" s="30"/>
      <c r="AG27" s="30"/>
    </row>
    <row r="28" spans="1:33" ht="111.75" customHeight="1" x14ac:dyDescent="0.25">
      <c r="A28" s="17">
        <v>11</v>
      </c>
      <c r="B28" s="32" t="s">
        <v>44</v>
      </c>
      <c r="C28" s="11" t="s">
        <v>56</v>
      </c>
      <c r="D28" s="14" t="s">
        <v>45</v>
      </c>
      <c r="E28" s="16">
        <v>5</v>
      </c>
      <c r="F28" s="12">
        <v>19500</v>
      </c>
      <c r="G28" s="33">
        <f t="shared" si="1"/>
        <v>97500</v>
      </c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</row>
    <row r="29" spans="1:33" ht="53.25" customHeight="1" x14ac:dyDescent="0.25">
      <c r="A29" s="17">
        <v>12</v>
      </c>
      <c r="B29" s="10" t="s">
        <v>46</v>
      </c>
      <c r="C29" s="11" t="s">
        <v>58</v>
      </c>
      <c r="D29" s="14" t="s">
        <v>54</v>
      </c>
      <c r="E29" s="16">
        <v>10</v>
      </c>
      <c r="F29" s="12">
        <v>2500</v>
      </c>
      <c r="G29" s="33">
        <f t="shared" si="1"/>
        <v>25000</v>
      </c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</row>
    <row r="30" spans="1:33" ht="56.25" customHeight="1" x14ac:dyDescent="0.25">
      <c r="A30" s="17">
        <v>13</v>
      </c>
      <c r="B30" s="10" t="s">
        <v>47</v>
      </c>
      <c r="C30" s="11" t="s">
        <v>48</v>
      </c>
      <c r="D30" s="14" t="s">
        <v>54</v>
      </c>
      <c r="E30" s="16">
        <v>200</v>
      </c>
      <c r="F30" s="12">
        <v>300</v>
      </c>
      <c r="G30" s="33">
        <f t="shared" si="1"/>
        <v>60000</v>
      </c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1">
        <v>220</v>
      </c>
      <c r="AG30" s="31">
        <f>AF30*E30</f>
        <v>44000</v>
      </c>
    </row>
    <row r="31" spans="1:33" ht="55.5" customHeight="1" x14ac:dyDescent="0.25">
      <c r="A31" s="17">
        <v>14</v>
      </c>
      <c r="B31" s="10" t="s">
        <v>49</v>
      </c>
      <c r="C31" s="11" t="s">
        <v>75</v>
      </c>
      <c r="D31" s="14" t="s">
        <v>54</v>
      </c>
      <c r="E31" s="16">
        <v>30</v>
      </c>
      <c r="F31" s="12">
        <v>5500</v>
      </c>
      <c r="G31" s="33">
        <f t="shared" si="1"/>
        <v>165000</v>
      </c>
      <c r="H31" s="30"/>
      <c r="I31" s="30"/>
      <c r="J31" s="30"/>
      <c r="K31" s="30"/>
      <c r="L31" s="30"/>
      <c r="M31" s="30"/>
      <c r="N31" s="30"/>
      <c r="O31" s="30"/>
      <c r="P31" s="30">
        <v>4255</v>
      </c>
      <c r="Q31" s="30">
        <f>P31*E31</f>
        <v>127650</v>
      </c>
      <c r="R31" s="30"/>
      <c r="S31" s="30"/>
      <c r="T31" s="30"/>
      <c r="U31" s="30"/>
      <c r="V31" s="30"/>
      <c r="W31" s="30"/>
      <c r="X31" s="31">
        <v>2300</v>
      </c>
      <c r="Y31" s="31">
        <f>X31*E31</f>
        <v>69000</v>
      </c>
      <c r="Z31" s="30"/>
      <c r="AA31" s="30"/>
      <c r="AB31" s="30"/>
      <c r="AC31" s="30"/>
      <c r="AD31" s="30"/>
      <c r="AE31" s="30"/>
      <c r="AF31" s="30">
        <v>2450</v>
      </c>
      <c r="AG31" s="30">
        <f>AF31*E31</f>
        <v>73500</v>
      </c>
    </row>
    <row r="32" spans="1:33" ht="67.5" customHeight="1" x14ac:dyDescent="0.25">
      <c r="A32" s="17">
        <v>15</v>
      </c>
      <c r="B32" s="34" t="s">
        <v>50</v>
      </c>
      <c r="C32" s="34" t="s">
        <v>51</v>
      </c>
      <c r="D32" s="14" t="s">
        <v>28</v>
      </c>
      <c r="E32" s="16">
        <v>10</v>
      </c>
      <c r="F32" s="12">
        <v>15000</v>
      </c>
      <c r="G32" s="33">
        <f t="shared" si="1"/>
        <v>150000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1">
        <v>14990</v>
      </c>
      <c r="AG32" s="31">
        <f>AF32*E32</f>
        <v>149900</v>
      </c>
    </row>
    <row r="33" spans="1:33" ht="105" customHeight="1" x14ac:dyDescent="0.25">
      <c r="A33" s="17">
        <v>16</v>
      </c>
      <c r="B33" s="35" t="s">
        <v>52</v>
      </c>
      <c r="C33" s="11" t="s">
        <v>55</v>
      </c>
      <c r="D33" s="14" t="s">
        <v>53</v>
      </c>
      <c r="E33" s="16">
        <v>80</v>
      </c>
      <c r="F33" s="36">
        <v>4290</v>
      </c>
      <c r="G33" s="33">
        <f t="shared" si="1"/>
        <v>343200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</row>
    <row r="34" spans="1:33" ht="105" customHeight="1" x14ac:dyDescent="0.25">
      <c r="A34" s="17">
        <v>17</v>
      </c>
      <c r="B34" s="19" t="s">
        <v>76</v>
      </c>
      <c r="C34" s="19" t="s">
        <v>64</v>
      </c>
      <c r="D34" s="14" t="s">
        <v>54</v>
      </c>
      <c r="E34" s="16">
        <v>10</v>
      </c>
      <c r="F34" s="36">
        <v>23000</v>
      </c>
      <c r="G34" s="33">
        <f t="shared" si="1"/>
        <v>230000</v>
      </c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1">
        <v>18780</v>
      </c>
      <c r="AG34" s="31">
        <f t="shared" ref="AG34" si="2">AF34*E34</f>
        <v>187800</v>
      </c>
    </row>
    <row r="35" spans="1:33" ht="129" customHeight="1" x14ac:dyDescent="0.25">
      <c r="A35" s="17">
        <v>18</v>
      </c>
      <c r="B35" s="19" t="s">
        <v>71</v>
      </c>
      <c r="C35" s="19" t="s">
        <v>72</v>
      </c>
      <c r="D35" s="14" t="s">
        <v>54</v>
      </c>
      <c r="E35" s="16">
        <v>10</v>
      </c>
      <c r="F35" s="36">
        <v>45000</v>
      </c>
      <c r="G35" s="33">
        <f t="shared" ref="G35:G40" si="3">F35*E35</f>
        <v>450000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</row>
    <row r="36" spans="1:33" ht="144.75" customHeight="1" x14ac:dyDescent="0.25">
      <c r="A36" s="17">
        <v>19</v>
      </c>
      <c r="B36" s="35" t="s">
        <v>69</v>
      </c>
      <c r="C36" s="10" t="s">
        <v>70</v>
      </c>
      <c r="D36" s="14" t="s">
        <v>63</v>
      </c>
      <c r="E36" s="16">
        <v>10</v>
      </c>
      <c r="F36" s="36">
        <v>7200</v>
      </c>
      <c r="G36" s="33">
        <f t="shared" si="3"/>
        <v>72000</v>
      </c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</row>
    <row r="37" spans="1:33" ht="105" customHeight="1" x14ac:dyDescent="0.25">
      <c r="A37" s="17">
        <v>20</v>
      </c>
      <c r="B37" s="11" t="s">
        <v>77</v>
      </c>
      <c r="C37" s="11" t="s">
        <v>65</v>
      </c>
      <c r="D37" s="14" t="s">
        <v>63</v>
      </c>
      <c r="E37" s="16">
        <v>20</v>
      </c>
      <c r="F37" s="36">
        <v>1470</v>
      </c>
      <c r="G37" s="33">
        <f t="shared" si="3"/>
        <v>29400</v>
      </c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</row>
    <row r="38" spans="1:33" ht="105" customHeight="1" x14ac:dyDescent="0.25">
      <c r="A38" s="17">
        <v>21</v>
      </c>
      <c r="B38" s="35" t="s">
        <v>66</v>
      </c>
      <c r="C38" s="11" t="s">
        <v>95</v>
      </c>
      <c r="D38" s="14" t="s">
        <v>63</v>
      </c>
      <c r="E38" s="16">
        <v>50</v>
      </c>
      <c r="F38" s="36">
        <v>520</v>
      </c>
      <c r="G38" s="33">
        <f t="shared" si="3"/>
        <v>26000</v>
      </c>
      <c r="H38" s="31">
        <v>145</v>
      </c>
      <c r="I38" s="31">
        <f>H38*E38</f>
        <v>7250</v>
      </c>
      <c r="J38" s="30">
        <v>168.5</v>
      </c>
      <c r="K38" s="30">
        <f>J38*E38</f>
        <v>8425</v>
      </c>
      <c r="L38" s="30"/>
      <c r="M38" s="30"/>
      <c r="N38" s="30"/>
      <c r="O38" s="30"/>
      <c r="P38" s="30"/>
      <c r="Q38" s="30"/>
      <c r="R38" s="30"/>
      <c r="S38" s="30"/>
      <c r="T38" s="30">
        <v>313.55</v>
      </c>
      <c r="U38" s="30">
        <f>T38*F38</f>
        <v>163046</v>
      </c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</row>
    <row r="39" spans="1:33" ht="105" customHeight="1" x14ac:dyDescent="0.25">
      <c r="A39" s="17">
        <v>22</v>
      </c>
      <c r="B39" s="19" t="s">
        <v>73</v>
      </c>
      <c r="C39" s="19" t="s">
        <v>94</v>
      </c>
      <c r="D39" s="14" t="s">
        <v>63</v>
      </c>
      <c r="E39" s="16">
        <v>500</v>
      </c>
      <c r="F39" s="36">
        <v>500</v>
      </c>
      <c r="G39" s="33">
        <f t="shared" si="3"/>
        <v>250000</v>
      </c>
      <c r="H39" s="30">
        <v>344</v>
      </c>
      <c r="I39" s="30">
        <f>H39*E39</f>
        <v>172000</v>
      </c>
      <c r="J39" s="30">
        <v>448.5</v>
      </c>
      <c r="K39" s="30">
        <f t="shared" ref="K39:K40" si="4">J39*E39</f>
        <v>224250</v>
      </c>
      <c r="L39" s="30"/>
      <c r="M39" s="30"/>
      <c r="N39" s="30">
        <v>319</v>
      </c>
      <c r="O39" s="30">
        <f>N39*E39</f>
        <v>159500</v>
      </c>
      <c r="P39" s="30">
        <v>415</v>
      </c>
      <c r="Q39" s="30">
        <f>P39*E39</f>
        <v>207500</v>
      </c>
      <c r="R39" s="30"/>
      <c r="S39" s="30"/>
      <c r="T39" s="30">
        <v>391.5</v>
      </c>
      <c r="U39" s="30">
        <f t="shared" ref="U39:U40" si="5">T39*F39</f>
        <v>195750</v>
      </c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1">
        <v>298</v>
      </c>
      <c r="AG39" s="31">
        <f>AF39*E39</f>
        <v>149000</v>
      </c>
    </row>
    <row r="40" spans="1:33" ht="105" customHeight="1" x14ac:dyDescent="0.25">
      <c r="A40" s="17">
        <v>23</v>
      </c>
      <c r="B40" s="19" t="s">
        <v>74</v>
      </c>
      <c r="C40" s="19" t="s">
        <v>94</v>
      </c>
      <c r="D40" s="14" t="s">
        <v>63</v>
      </c>
      <c r="E40" s="16">
        <v>500</v>
      </c>
      <c r="F40" s="36">
        <v>500</v>
      </c>
      <c r="G40" s="33">
        <f t="shared" si="3"/>
        <v>250000</v>
      </c>
      <c r="H40" s="30">
        <v>344</v>
      </c>
      <c r="I40" s="30">
        <f>H40*E40</f>
        <v>172000</v>
      </c>
      <c r="J40" s="30">
        <v>448.5</v>
      </c>
      <c r="K40" s="30">
        <f t="shared" si="4"/>
        <v>224250</v>
      </c>
      <c r="L40" s="30">
        <v>500</v>
      </c>
      <c r="M40" s="30">
        <f>L40*E40</f>
        <v>250000</v>
      </c>
      <c r="N40" s="30">
        <v>319</v>
      </c>
      <c r="O40" s="30">
        <f>N40*E40</f>
        <v>159500</v>
      </c>
      <c r="P40" s="30">
        <v>415</v>
      </c>
      <c r="Q40" s="30">
        <f>P40*E40</f>
        <v>207500</v>
      </c>
      <c r="R40" s="30"/>
      <c r="S40" s="30"/>
      <c r="T40" s="30">
        <v>391.5</v>
      </c>
      <c r="U40" s="30">
        <f t="shared" si="5"/>
        <v>195750</v>
      </c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1">
        <v>298</v>
      </c>
      <c r="AG40" s="31">
        <f>AF40*E40</f>
        <v>149000</v>
      </c>
    </row>
    <row r="41" spans="1:33" ht="19.5" customHeight="1" x14ac:dyDescent="0.25">
      <c r="A41" s="17"/>
      <c r="B41" s="37" t="s">
        <v>93</v>
      </c>
      <c r="C41" s="38"/>
      <c r="D41" s="38"/>
      <c r="E41" s="38"/>
      <c r="F41" s="38"/>
      <c r="G41" s="39">
        <f>SUM(G18:G40)</f>
        <v>2944900</v>
      </c>
      <c r="H41" s="30"/>
      <c r="I41" s="31">
        <v>7250</v>
      </c>
      <c r="J41" s="30"/>
      <c r="K41" s="30"/>
      <c r="L41" s="30"/>
      <c r="M41" s="30"/>
      <c r="N41" s="30"/>
      <c r="O41" s="30"/>
      <c r="P41" s="30"/>
      <c r="Q41" s="30"/>
      <c r="R41" s="30"/>
      <c r="S41" s="31">
        <v>139000</v>
      </c>
      <c r="T41" s="30"/>
      <c r="U41" s="30"/>
      <c r="V41" s="30"/>
      <c r="W41" s="30"/>
      <c r="X41" s="30"/>
      <c r="Y41" s="31">
        <v>69000</v>
      </c>
      <c r="Z41" s="30"/>
      <c r="AA41" s="31">
        <f>SUM(AA26:AA40)</f>
        <v>276000</v>
      </c>
      <c r="AB41" s="30"/>
      <c r="AC41" s="31">
        <f>SUM(AC15:AC40)</f>
        <v>297000</v>
      </c>
      <c r="AD41" s="30"/>
      <c r="AE41" s="31">
        <f>AE7+AE24</f>
        <v>91950</v>
      </c>
      <c r="AF41" s="30"/>
      <c r="AG41" s="31">
        <f>AG30+AG32+AG34+AG39+AG40</f>
        <v>679700</v>
      </c>
    </row>
    <row r="43" spans="1:33" x14ac:dyDescent="0.25">
      <c r="G43" s="40"/>
    </row>
  </sheetData>
  <mergeCells count="22">
    <mergeCell ref="Z5:AA5"/>
    <mergeCell ref="AB5:AC5"/>
    <mergeCell ref="AD5:AE5"/>
    <mergeCell ref="AF5:AG5"/>
    <mergeCell ref="A1:AG1"/>
    <mergeCell ref="A3:AG3"/>
    <mergeCell ref="R5:S5"/>
    <mergeCell ref="T5:U5"/>
    <mergeCell ref="V5:W5"/>
    <mergeCell ref="X5:Y5"/>
    <mergeCell ref="H5:I5"/>
    <mergeCell ref="J5:K5"/>
    <mergeCell ref="L5:M5"/>
    <mergeCell ref="N5:O5"/>
    <mergeCell ref="P5:Q5"/>
    <mergeCell ref="F5:F6"/>
    <mergeCell ref="G5:G6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256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KGMU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Абатов Нуркаси</dc:creator>
  <cp:lastModifiedBy>Дюсембекова Зарина</cp:lastModifiedBy>
  <cp:lastPrinted>2023-07-01T06:08:49Z</cp:lastPrinted>
  <dcterms:created xsi:type="dcterms:W3CDTF">2023-04-03T05:52:37Z</dcterms:created>
  <dcterms:modified xsi:type="dcterms:W3CDTF">2023-07-01T06:08:51Z</dcterms:modified>
</cp:coreProperties>
</file>